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87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'Plan1'!$A$2:$J$60</definedName>
  </definedNames>
  <calcPr fullCalcOnLoad="1"/>
</workbook>
</file>

<file path=xl/sharedStrings.xml><?xml version="1.0" encoding="utf-8"?>
<sst xmlns="http://schemas.openxmlformats.org/spreadsheetml/2006/main" count="144" uniqueCount="103">
  <si>
    <t>ITEM</t>
  </si>
  <si>
    <t>DESCRIMINAÇÃO</t>
  </si>
  <si>
    <t>QTDE</t>
  </si>
  <si>
    <t>P.UNIT.</t>
  </si>
  <si>
    <t>R$</t>
  </si>
  <si>
    <t>TOTAL</t>
  </si>
  <si>
    <t>UND</t>
  </si>
  <si>
    <r>
      <t>m</t>
    </r>
    <r>
      <rPr>
        <vertAlign val="superscript"/>
        <sz val="11"/>
        <rFont val="Arial"/>
        <family val="2"/>
      </rPr>
      <t>2</t>
    </r>
  </si>
  <si>
    <t>m</t>
  </si>
  <si>
    <r>
      <t>m</t>
    </r>
    <r>
      <rPr>
        <vertAlign val="superscript"/>
        <sz val="11"/>
        <color indexed="8"/>
        <rFont val="Arial"/>
        <family val="2"/>
      </rPr>
      <t>3</t>
    </r>
  </si>
  <si>
    <t>Subtotal</t>
  </si>
  <si>
    <t>PREFEITURA MUNICIPAL DE POUSO ALEGRE</t>
  </si>
  <si>
    <t>PLANILHA DE ORÇAMENTO</t>
  </si>
  <si>
    <t>LOCAL</t>
  </si>
  <si>
    <t>1.1</t>
  </si>
  <si>
    <t>2.1</t>
  </si>
  <si>
    <t>2.2</t>
  </si>
  <si>
    <t>CANTEIRO DE OBRAS</t>
  </si>
  <si>
    <t>1.2</t>
  </si>
  <si>
    <t xml:space="preserve">PROCESSO: </t>
  </si>
  <si>
    <t>1.3</t>
  </si>
  <si>
    <t>2.3</t>
  </si>
  <si>
    <t>2.1.1</t>
  </si>
  <si>
    <t>2.2.1</t>
  </si>
  <si>
    <t>2.2.2</t>
  </si>
  <si>
    <t>2.3.1</t>
  </si>
  <si>
    <t>2.3.2</t>
  </si>
  <si>
    <t>2.4</t>
  </si>
  <si>
    <t>2.4.1</t>
  </si>
  <si>
    <t>mês</t>
  </si>
  <si>
    <t>Sinalização/segurança (tapume em tábuas e pontaletes)</t>
  </si>
  <si>
    <t>BUEIRO TUBULAR E OBRAS DE CONTENÇÃO.</t>
  </si>
  <si>
    <t>2.1.2</t>
  </si>
  <si>
    <t>2.1.2.1</t>
  </si>
  <si>
    <t>2.1.2.2</t>
  </si>
  <si>
    <t>2.1.2.3</t>
  </si>
  <si>
    <t>2.1.2.4</t>
  </si>
  <si>
    <t>2.1.2.5</t>
  </si>
  <si>
    <t>2.1.3</t>
  </si>
  <si>
    <t>2.1.3.1</t>
  </si>
  <si>
    <t>2.1.3.2</t>
  </si>
  <si>
    <t>2.1.3.3</t>
  </si>
  <si>
    <t>Serviços preliminares/movimento de terra</t>
  </si>
  <si>
    <t>Assentamento tubo PAD dn:1500mm (exceto fornecimento)</t>
  </si>
  <si>
    <t>2.2.3</t>
  </si>
  <si>
    <t>2.3.3</t>
  </si>
  <si>
    <t>2.3.4</t>
  </si>
  <si>
    <t>Tubulação (bueiro)</t>
  </si>
  <si>
    <t>Enrocamento com pedra de mão (jogada mecanicamente) inclusive fornecimento - lastro</t>
  </si>
  <si>
    <t>Concreto usinado fck 20mpa (fornecimento e aplicação) - lastro</t>
  </si>
  <si>
    <t>Conceto ciclópico fck 15mpa com 30% de pedra de mão - paredes</t>
  </si>
  <si>
    <t>Alas (montante e juzante)</t>
  </si>
  <si>
    <t>2.1.2.6</t>
  </si>
  <si>
    <t>2.1.2.7</t>
  </si>
  <si>
    <t>2.1.2.8</t>
  </si>
  <si>
    <t>Serviços complementares</t>
  </si>
  <si>
    <t>Corta-rio / Bueiro</t>
  </si>
  <si>
    <t>Estiva de madeira (eucalipto dn:15cm) inclusive fornecimento e lançamento</t>
  </si>
  <si>
    <t>Lastros e Fundações Diversas (corpo do bueiro)</t>
  </si>
  <si>
    <t>P.UNIT. c/BDI</t>
  </si>
  <si>
    <t>Retirada de estrutura de madeira (longarinas e plataforma da ponte de madeira existente) inclusive afastamento e empilhamento</t>
  </si>
  <si>
    <t>Transporte de material de jazida DMT =1,0 Km (aterros)</t>
  </si>
  <si>
    <t>2.1.2.9</t>
  </si>
  <si>
    <t>Capa em brita graduada (BGS) inclusive fornecimento, transporte e espalhamento</t>
  </si>
  <si>
    <t>Aterro mecanizado com escavadeira hidráulica (corta-rio/trincheira)</t>
  </si>
  <si>
    <t>Escavação mecânica em solo mole c/ descarga sobre caminhão (profundidade até 4,00m)</t>
  </si>
  <si>
    <t>m3 x Km</t>
  </si>
  <si>
    <t>Aterro mecanizado com escavadeira hidráulica sem grau de compactação</t>
  </si>
  <si>
    <t>pmpa</t>
  </si>
  <si>
    <t xml:space="preserve">Enrocamento com pedra de mão (lançamento mecânico) inclusive fornecimento </t>
  </si>
  <si>
    <t>2.1.3.4</t>
  </si>
  <si>
    <t>Concreto usinado fck 20mpa (fornecimento e aplicação/espalhamento manual) em fundações</t>
  </si>
  <si>
    <t>Forma e desforma para fundações inclusive escoramento (contra-berço)</t>
  </si>
  <si>
    <t>Forma para fundações (berço)</t>
  </si>
  <si>
    <t>Concreto usinado fck 20mpa (fornecimento e aplicação - contra-berço)</t>
  </si>
  <si>
    <t>sudecap</t>
  </si>
  <si>
    <t>Forma e desforma em chapa madeira resinada 12mm - paredes - inclusive escoramento</t>
  </si>
  <si>
    <t xml:space="preserve">Guarda corpo metalico em tubo dn: 1 1/2" </t>
  </si>
  <si>
    <t>Total Geral</t>
  </si>
  <si>
    <t>Referência</t>
  </si>
  <si>
    <t>Aterro compactado com placa vibratória (laterais dos tubos)</t>
  </si>
  <si>
    <t>Aterro adensado com areia grossa (entre os tubos)</t>
  </si>
  <si>
    <t>Escavação e carga de material 1ª cat. de jazida c/ trator de esteiras ou pá carregadeira (aterros)</t>
  </si>
  <si>
    <t>Transporte de material de bota-fora DMT =2,0Km</t>
  </si>
  <si>
    <t>2.3.5</t>
  </si>
  <si>
    <t>Armação de pilar ou viga em aço ca-50 10mm</t>
  </si>
  <si>
    <t>Kg</t>
  </si>
  <si>
    <t>2.1.3.5</t>
  </si>
  <si>
    <t>Transporte de qualquer material em rodovia pavimentada e em leito natural</t>
  </si>
  <si>
    <t>72885/87</t>
  </si>
  <si>
    <t>2.2.4</t>
  </si>
  <si>
    <t>2.3.6</t>
  </si>
  <si>
    <t>2.1.1.1</t>
  </si>
  <si>
    <t>Transporte de qualquer material em rodovia pavimentada e em leito natural (material de demolição)</t>
  </si>
  <si>
    <t>BAIRRO CANTAGALO</t>
  </si>
  <si>
    <t xml:space="preserve">                             ÁREA RURAL DO MUNICÍPIO</t>
  </si>
  <si>
    <t>IMPLANTAÇÃO DE BUEIRO TUBULAR - PONTE DO BAIRRO CANTAGALO</t>
  </si>
  <si>
    <t>Container almoxarifado - 2,50x2,00x1,60m (mobilização e desmobilização)</t>
  </si>
  <si>
    <t>Banheiro quimico inclusive manutenção semanal</t>
  </si>
  <si>
    <t>03-13-14</t>
  </si>
  <si>
    <t>04-23-20</t>
  </si>
  <si>
    <t>Observações:</t>
  </si>
  <si>
    <t>Preços unitários com base nas tabelas SINAP (naõ desonerado) junho/2017 e SUDECAP (onerado) março/2017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</si>
</sst>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38100</xdr:rowOff>
    </xdr:from>
    <xdr:to>
      <xdr:col>0</xdr:col>
      <xdr:colOff>0</xdr:colOff>
      <xdr:row>64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257175</xdr:colOff>
      <xdr:row>1</xdr:row>
      <xdr:rowOff>38100</xdr:rowOff>
    </xdr:from>
    <xdr:to>
      <xdr:col>10</xdr:col>
      <xdr:colOff>0</xdr:colOff>
      <xdr:row>5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228600"/>
          <a:ext cx="876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3"/>
  <sheetViews>
    <sheetView showGridLines="0" tabSelected="1" zoomScalePageLayoutView="0" workbookViewId="0" topLeftCell="A13">
      <selection activeCell="A6" sqref="A6:D6"/>
    </sheetView>
  </sheetViews>
  <sheetFormatPr defaultColWidth="9.140625" defaultRowHeight="15" customHeight="1"/>
  <cols>
    <col min="1" max="2" width="4.28125" style="5" customWidth="1"/>
    <col min="3" max="3" width="7.8515625" style="5" customWidth="1"/>
    <col min="4" max="4" width="96.00390625" style="9" customWidth="1"/>
    <col min="5" max="5" width="11.140625" style="7" customWidth="1"/>
    <col min="6" max="6" width="7.57421875" style="7" customWidth="1"/>
    <col min="7" max="7" width="9.7109375" style="8" hidden="1" customWidth="1"/>
    <col min="8" max="8" width="12.8515625" style="8" customWidth="1"/>
    <col min="9" max="9" width="13.8515625" style="8" customWidth="1"/>
    <col min="10" max="10" width="17.00390625" style="6" customWidth="1"/>
    <col min="11" max="11" width="9.140625" style="9" customWidth="1"/>
    <col min="12" max="12" width="11.28125" style="9" bestFit="1" customWidth="1"/>
    <col min="13" max="13" width="10.140625" style="9" bestFit="1" customWidth="1"/>
    <col min="14" max="14" width="9.140625" style="9" customWidth="1"/>
    <col min="15" max="15" width="10.28125" style="9" bestFit="1" customWidth="1"/>
    <col min="16" max="16384" width="9.140625" style="9" customWidth="1"/>
  </cols>
  <sheetData>
    <row r="2" spans="1:10" ht="15" customHeight="1">
      <c r="A2" s="70"/>
      <c r="B2" s="94"/>
      <c r="C2" s="77"/>
      <c r="D2" s="74" t="s">
        <v>11</v>
      </c>
      <c r="E2" s="73"/>
      <c r="F2" s="26"/>
      <c r="G2" s="27"/>
      <c r="H2" s="27"/>
      <c r="I2" s="53"/>
      <c r="J2" s="28"/>
    </row>
    <row r="3" spans="1:10" ht="15" customHeight="1">
      <c r="A3" s="71"/>
      <c r="B3" s="95"/>
      <c r="C3" s="96" t="s">
        <v>12</v>
      </c>
      <c r="D3" s="97"/>
      <c r="E3" s="24"/>
      <c r="F3" s="4"/>
      <c r="G3" s="25"/>
      <c r="H3" s="25"/>
      <c r="I3" s="25"/>
      <c r="J3" s="29"/>
    </row>
    <row r="4" spans="1:10" ht="15" customHeight="1">
      <c r="A4" s="72"/>
      <c r="B4" s="39"/>
      <c r="C4" s="98" t="s">
        <v>96</v>
      </c>
      <c r="D4" s="99"/>
      <c r="E4" s="24"/>
      <c r="F4" s="24"/>
      <c r="G4" s="25"/>
      <c r="H4" s="25"/>
      <c r="I4" s="25"/>
      <c r="J4" s="29"/>
    </row>
    <row r="5" spans="1:10" ht="15" customHeight="1">
      <c r="A5" s="72"/>
      <c r="B5" s="39"/>
      <c r="C5" s="76" t="s">
        <v>13</v>
      </c>
      <c r="D5" s="75" t="s">
        <v>94</v>
      </c>
      <c r="E5" s="24"/>
      <c r="F5" s="4"/>
      <c r="G5" s="25"/>
      <c r="H5" s="25"/>
      <c r="I5" s="25"/>
      <c r="J5" s="29"/>
    </row>
    <row r="6" spans="1:10" ht="15" customHeight="1">
      <c r="A6" s="102" t="s">
        <v>95</v>
      </c>
      <c r="B6" s="103"/>
      <c r="C6" s="103"/>
      <c r="D6" s="104"/>
      <c r="E6" s="100" t="s">
        <v>19</v>
      </c>
      <c r="F6" s="100"/>
      <c r="G6" s="100"/>
      <c r="H6" s="100"/>
      <c r="I6" s="100"/>
      <c r="J6" s="101"/>
    </row>
    <row r="7" spans="1:10" ht="15" customHeight="1">
      <c r="A7" s="88" t="s">
        <v>79</v>
      </c>
      <c r="B7" s="88"/>
      <c r="C7" s="10" t="s">
        <v>0</v>
      </c>
      <c r="D7" s="10" t="s">
        <v>1</v>
      </c>
      <c r="E7" s="12" t="s">
        <v>2</v>
      </c>
      <c r="F7" s="12" t="s">
        <v>6</v>
      </c>
      <c r="G7" s="12" t="s">
        <v>3</v>
      </c>
      <c r="H7" s="12" t="s">
        <v>3</v>
      </c>
      <c r="I7" s="12" t="s">
        <v>59</v>
      </c>
      <c r="J7" s="11" t="s">
        <v>5</v>
      </c>
    </row>
    <row r="8" spans="1:10" ht="15" customHeight="1" thickBot="1">
      <c r="A8" s="88"/>
      <c r="B8" s="88"/>
      <c r="C8" s="13"/>
      <c r="D8" s="13"/>
      <c r="E8" s="14"/>
      <c r="F8" s="14"/>
      <c r="G8" s="14" t="s">
        <v>4</v>
      </c>
      <c r="H8" s="14" t="s">
        <v>4</v>
      </c>
      <c r="I8" s="14" t="s">
        <v>4</v>
      </c>
      <c r="J8" s="15" t="s">
        <v>4</v>
      </c>
    </row>
    <row r="9" spans="1:10" s="42" customFormat="1" ht="15" customHeight="1" thickTop="1">
      <c r="A9" s="90"/>
      <c r="B9" s="91"/>
      <c r="C9" s="1">
        <v>1</v>
      </c>
      <c r="D9" s="16" t="s">
        <v>17</v>
      </c>
      <c r="E9" s="3"/>
      <c r="F9" s="3"/>
      <c r="G9" s="18"/>
      <c r="H9" s="18"/>
      <c r="I9" s="18"/>
      <c r="J9" s="17"/>
    </row>
    <row r="10" spans="1:10" ht="15" customHeight="1">
      <c r="A10" s="86">
        <v>73847</v>
      </c>
      <c r="B10" s="86"/>
      <c r="C10" s="1" t="s">
        <v>14</v>
      </c>
      <c r="D10" s="19" t="s">
        <v>97</v>
      </c>
      <c r="E10" s="3">
        <v>2</v>
      </c>
      <c r="F10" s="12" t="s">
        <v>29</v>
      </c>
      <c r="G10" s="18">
        <v>150.22</v>
      </c>
      <c r="H10" s="78">
        <v>347.65</v>
      </c>
      <c r="I10" s="55">
        <f>ROUND(H10*1.2423,2)</f>
        <v>431.89</v>
      </c>
      <c r="J10" s="17">
        <f>ROUND(I10*E10,2)</f>
        <v>863.78</v>
      </c>
    </row>
    <row r="11" spans="1:10" ht="15" customHeight="1">
      <c r="A11" s="86" t="s">
        <v>75</v>
      </c>
      <c r="B11" s="86"/>
      <c r="C11" s="1" t="s">
        <v>18</v>
      </c>
      <c r="D11" s="19" t="s">
        <v>98</v>
      </c>
      <c r="E11" s="12">
        <v>2</v>
      </c>
      <c r="F11" s="12" t="s">
        <v>29</v>
      </c>
      <c r="G11" s="18">
        <v>168.46</v>
      </c>
      <c r="H11" s="79">
        <v>540.97</v>
      </c>
      <c r="I11" s="55">
        <f>ROUND(H11*1.2423,2)</f>
        <v>672.05</v>
      </c>
      <c r="J11" s="17">
        <f>ROUND(I11*E11,2)</f>
        <v>1344.1</v>
      </c>
    </row>
    <row r="12" spans="1:10" ht="15" customHeight="1">
      <c r="A12" s="92" t="s">
        <v>68</v>
      </c>
      <c r="B12" s="93"/>
      <c r="C12" s="1" t="s">
        <v>20</v>
      </c>
      <c r="D12" s="19" t="s">
        <v>30</v>
      </c>
      <c r="E12" s="52">
        <v>8</v>
      </c>
      <c r="F12" s="12" t="s">
        <v>7</v>
      </c>
      <c r="G12" s="18">
        <v>0.13</v>
      </c>
      <c r="H12" s="79">
        <v>10.59</v>
      </c>
      <c r="I12" s="55">
        <f>ROUND(H12*1.2423,2)</f>
        <v>13.16</v>
      </c>
      <c r="J12" s="17">
        <f>ROUND(I12*E12,2)</f>
        <v>105.28</v>
      </c>
    </row>
    <row r="13" spans="1:10" ht="15" customHeight="1">
      <c r="A13" s="90"/>
      <c r="B13" s="91"/>
      <c r="C13" s="1"/>
      <c r="D13" s="20" t="s">
        <v>10</v>
      </c>
      <c r="E13" s="3"/>
      <c r="F13" s="3"/>
      <c r="G13" s="18"/>
      <c r="H13" s="31"/>
      <c r="I13" s="54"/>
      <c r="J13" s="21">
        <f>SUM(J10:J12)</f>
        <v>2313.1600000000003</v>
      </c>
    </row>
    <row r="14" spans="1:10" ht="15" customHeight="1">
      <c r="A14" s="90"/>
      <c r="B14" s="91"/>
      <c r="C14" s="34">
        <v>2</v>
      </c>
      <c r="D14" s="34" t="s">
        <v>31</v>
      </c>
      <c r="E14" s="40"/>
      <c r="F14" s="40"/>
      <c r="G14" s="41"/>
      <c r="H14" s="31"/>
      <c r="I14" s="54"/>
      <c r="J14" s="21"/>
    </row>
    <row r="15" spans="1:10" ht="15" customHeight="1">
      <c r="A15" s="90"/>
      <c r="B15" s="91"/>
      <c r="C15" s="34" t="s">
        <v>15</v>
      </c>
      <c r="D15" s="51" t="s">
        <v>42</v>
      </c>
      <c r="E15" s="40"/>
      <c r="F15" s="32"/>
      <c r="G15" s="35"/>
      <c r="H15" s="31"/>
      <c r="I15" s="54"/>
      <c r="J15" s="17"/>
    </row>
    <row r="16" spans="1:10" ht="30" customHeight="1">
      <c r="A16" s="92" t="s">
        <v>68</v>
      </c>
      <c r="B16" s="93"/>
      <c r="C16" s="34" t="s">
        <v>22</v>
      </c>
      <c r="D16" s="56" t="s">
        <v>60</v>
      </c>
      <c r="E16" s="57">
        <v>32</v>
      </c>
      <c r="F16" s="58" t="s">
        <v>7</v>
      </c>
      <c r="G16" s="59">
        <v>3.82</v>
      </c>
      <c r="H16" s="80">
        <v>12.8</v>
      </c>
      <c r="I16" s="55">
        <f>ROUND(H16*1.2423,2)</f>
        <v>15.9</v>
      </c>
      <c r="J16" s="60">
        <f>ROUND(I16*E16,2)</f>
        <v>508.8</v>
      </c>
    </row>
    <row r="17" spans="1:10" ht="15" customHeight="1">
      <c r="A17" s="87" t="s">
        <v>89</v>
      </c>
      <c r="B17" s="87"/>
      <c r="C17" s="34" t="s">
        <v>92</v>
      </c>
      <c r="D17" s="37" t="s">
        <v>93</v>
      </c>
      <c r="E17" s="40">
        <v>108.3</v>
      </c>
      <c r="F17" s="69" t="s">
        <v>66</v>
      </c>
      <c r="G17" s="35"/>
      <c r="H17" s="79">
        <v>1.33</v>
      </c>
      <c r="I17" s="54">
        <f>ROUND(H17*1.2423,2)</f>
        <v>1.65</v>
      </c>
      <c r="J17" s="17">
        <f>ROUND(I17*E17,2)</f>
        <v>178.7</v>
      </c>
    </row>
    <row r="18" spans="1:10" ht="15" customHeight="1">
      <c r="A18" s="89"/>
      <c r="B18" s="89"/>
      <c r="C18" s="34" t="s">
        <v>32</v>
      </c>
      <c r="D18" s="49" t="s">
        <v>56</v>
      </c>
      <c r="E18" s="40"/>
      <c r="F18" s="2"/>
      <c r="G18" s="35"/>
      <c r="H18" s="79"/>
      <c r="I18" s="55"/>
      <c r="J18" s="60"/>
    </row>
    <row r="19" spans="1:10" ht="15" customHeight="1">
      <c r="A19" s="87">
        <v>83343</v>
      </c>
      <c r="B19" s="87"/>
      <c r="C19" s="32" t="s">
        <v>33</v>
      </c>
      <c r="D19" s="33" t="s">
        <v>65</v>
      </c>
      <c r="E19" s="40">
        <v>34.6</v>
      </c>
      <c r="F19" s="2" t="s">
        <v>9</v>
      </c>
      <c r="G19" s="35"/>
      <c r="H19" s="79">
        <v>11.33</v>
      </c>
      <c r="I19" s="55">
        <f aca="true" t="shared" si="0" ref="I19:I27">ROUND(H19*1.2423,2)</f>
        <v>14.08</v>
      </c>
      <c r="J19" s="60">
        <f aca="true" t="shared" si="1" ref="J19:J27">ROUND(I19*E19,2)</f>
        <v>487.17</v>
      </c>
    </row>
    <row r="20" spans="1:10" ht="15" customHeight="1">
      <c r="A20" s="87">
        <v>74151</v>
      </c>
      <c r="B20" s="87"/>
      <c r="C20" s="32" t="s">
        <v>34</v>
      </c>
      <c r="D20" s="33" t="s">
        <v>82</v>
      </c>
      <c r="E20" s="40">
        <v>211</v>
      </c>
      <c r="F20" s="2" t="s">
        <v>9</v>
      </c>
      <c r="G20" s="35"/>
      <c r="H20" s="79">
        <v>3.22</v>
      </c>
      <c r="I20" s="55">
        <f t="shared" si="0"/>
        <v>4</v>
      </c>
      <c r="J20" s="60">
        <f t="shared" si="1"/>
        <v>844</v>
      </c>
    </row>
    <row r="21" spans="1:10" ht="15" customHeight="1">
      <c r="A21" s="87">
        <v>72885</v>
      </c>
      <c r="B21" s="87"/>
      <c r="C21" s="32" t="s">
        <v>35</v>
      </c>
      <c r="D21" s="33" t="s">
        <v>61</v>
      </c>
      <c r="E21" s="40">
        <v>274.3</v>
      </c>
      <c r="F21" s="69" t="s">
        <v>66</v>
      </c>
      <c r="G21" s="35"/>
      <c r="H21" s="79">
        <v>1.33</v>
      </c>
      <c r="I21" s="55">
        <f t="shared" si="0"/>
        <v>1.65</v>
      </c>
      <c r="J21" s="60">
        <f t="shared" si="1"/>
        <v>452.6</v>
      </c>
    </row>
    <row r="22" spans="1:10" ht="15" customHeight="1">
      <c r="A22" s="87">
        <v>72885</v>
      </c>
      <c r="B22" s="87"/>
      <c r="C22" s="32" t="s">
        <v>36</v>
      </c>
      <c r="D22" s="43" t="s">
        <v>83</v>
      </c>
      <c r="E22" s="40">
        <v>69.2</v>
      </c>
      <c r="F22" s="69" t="s">
        <v>66</v>
      </c>
      <c r="G22" s="35"/>
      <c r="H22" s="79">
        <v>1.33</v>
      </c>
      <c r="I22" s="55">
        <f t="shared" si="0"/>
        <v>1.65</v>
      </c>
      <c r="J22" s="60">
        <f t="shared" si="1"/>
        <v>114.18</v>
      </c>
    </row>
    <row r="23" spans="1:10" ht="15" customHeight="1">
      <c r="A23" s="87">
        <v>74010</v>
      </c>
      <c r="B23" s="87"/>
      <c r="C23" s="32" t="s">
        <v>37</v>
      </c>
      <c r="D23" s="33" t="s">
        <v>64</v>
      </c>
      <c r="E23" s="40">
        <v>48</v>
      </c>
      <c r="F23" s="2" t="s">
        <v>9</v>
      </c>
      <c r="G23" s="35"/>
      <c r="H23" s="79">
        <v>1.46</v>
      </c>
      <c r="I23" s="55">
        <f t="shared" si="0"/>
        <v>1.81</v>
      </c>
      <c r="J23" s="60">
        <f t="shared" si="1"/>
        <v>86.88</v>
      </c>
    </row>
    <row r="24" spans="1:10" ht="15" customHeight="1">
      <c r="A24" s="87">
        <v>74005</v>
      </c>
      <c r="B24" s="87"/>
      <c r="C24" s="32" t="s">
        <v>52</v>
      </c>
      <c r="D24" s="33" t="s">
        <v>80</v>
      </c>
      <c r="E24" s="40">
        <v>9</v>
      </c>
      <c r="F24" s="2" t="s">
        <v>9</v>
      </c>
      <c r="G24" s="35"/>
      <c r="H24" s="79">
        <v>4.12</v>
      </c>
      <c r="I24" s="55">
        <f t="shared" si="0"/>
        <v>5.12</v>
      </c>
      <c r="J24" s="60">
        <f t="shared" si="1"/>
        <v>46.08</v>
      </c>
    </row>
    <row r="25" spans="1:10" ht="15" customHeight="1">
      <c r="A25" s="87">
        <v>79482</v>
      </c>
      <c r="B25" s="87"/>
      <c r="C25" s="32" t="s">
        <v>53</v>
      </c>
      <c r="D25" s="33" t="s">
        <v>81</v>
      </c>
      <c r="E25" s="40">
        <v>1.5</v>
      </c>
      <c r="F25" s="2" t="s">
        <v>9</v>
      </c>
      <c r="G25" s="35"/>
      <c r="H25" s="79">
        <v>69.13</v>
      </c>
      <c r="I25" s="55">
        <f t="shared" si="0"/>
        <v>85.88</v>
      </c>
      <c r="J25" s="60">
        <f t="shared" si="1"/>
        <v>128.82</v>
      </c>
    </row>
    <row r="26" spans="1:10" ht="15" customHeight="1">
      <c r="A26" s="87">
        <v>94308</v>
      </c>
      <c r="B26" s="87"/>
      <c r="C26" s="32" t="s">
        <v>54</v>
      </c>
      <c r="D26" s="33" t="s">
        <v>67</v>
      </c>
      <c r="E26" s="40">
        <v>119</v>
      </c>
      <c r="F26" s="2" t="s">
        <v>9</v>
      </c>
      <c r="G26" s="35"/>
      <c r="H26" s="79">
        <v>17.27</v>
      </c>
      <c r="I26" s="54">
        <f t="shared" si="0"/>
        <v>21.45</v>
      </c>
      <c r="J26" s="17">
        <f t="shared" si="1"/>
        <v>2552.55</v>
      </c>
    </row>
    <row r="27" spans="1:10" ht="15" customHeight="1">
      <c r="A27" s="87">
        <v>73710</v>
      </c>
      <c r="B27" s="87"/>
      <c r="C27" s="32" t="s">
        <v>62</v>
      </c>
      <c r="D27" s="33" t="s">
        <v>63</v>
      </c>
      <c r="E27" s="48">
        <v>8</v>
      </c>
      <c r="F27" s="2" t="s">
        <v>9</v>
      </c>
      <c r="G27" s="35"/>
      <c r="H27" s="79">
        <v>86.82</v>
      </c>
      <c r="I27" s="54">
        <f t="shared" si="0"/>
        <v>107.86</v>
      </c>
      <c r="J27" s="17">
        <f t="shared" si="1"/>
        <v>862.88</v>
      </c>
    </row>
    <row r="28" spans="1:10" ht="15" customHeight="1">
      <c r="A28" s="84"/>
      <c r="B28" s="85"/>
      <c r="C28" s="34" t="s">
        <v>38</v>
      </c>
      <c r="D28" s="50" t="s">
        <v>58</v>
      </c>
      <c r="E28" s="40"/>
      <c r="F28" s="2"/>
      <c r="G28" s="35"/>
      <c r="H28" s="31"/>
      <c r="I28" s="54"/>
      <c r="J28" s="17"/>
    </row>
    <row r="29" spans="1:10" ht="15" customHeight="1">
      <c r="A29" s="87" t="s">
        <v>68</v>
      </c>
      <c r="B29" s="87"/>
      <c r="C29" s="36" t="s">
        <v>39</v>
      </c>
      <c r="D29" s="47" t="s">
        <v>57</v>
      </c>
      <c r="E29" s="40">
        <v>80</v>
      </c>
      <c r="F29" s="12" t="s">
        <v>8</v>
      </c>
      <c r="G29" s="35"/>
      <c r="H29" s="79">
        <v>2.9</v>
      </c>
      <c r="I29" s="54">
        <f>ROUND(H29*1.2423,2)</f>
        <v>3.6</v>
      </c>
      <c r="J29" s="17">
        <f>ROUND(I29*E29,2)</f>
        <v>288</v>
      </c>
    </row>
    <row r="30" spans="1:10" ht="15" customHeight="1">
      <c r="A30" s="87">
        <v>6454</v>
      </c>
      <c r="B30" s="87"/>
      <c r="C30" s="32" t="s">
        <v>40</v>
      </c>
      <c r="D30" s="37" t="s">
        <v>69</v>
      </c>
      <c r="E30" s="40">
        <v>12</v>
      </c>
      <c r="F30" s="2" t="s">
        <v>9</v>
      </c>
      <c r="G30" s="35"/>
      <c r="H30" s="79">
        <v>138.64</v>
      </c>
      <c r="I30" s="54">
        <f>ROUND(H30*1.2423,2)</f>
        <v>172.23</v>
      </c>
      <c r="J30" s="17">
        <f>ROUND(I30*E30,2)</f>
        <v>2066.76</v>
      </c>
    </row>
    <row r="31" spans="1:10" ht="15" customHeight="1">
      <c r="A31" s="87">
        <v>5651</v>
      </c>
      <c r="B31" s="87"/>
      <c r="C31" s="32" t="s">
        <v>41</v>
      </c>
      <c r="D31" s="37" t="s">
        <v>73</v>
      </c>
      <c r="E31" s="40">
        <v>3.6</v>
      </c>
      <c r="F31" s="12" t="s">
        <v>7</v>
      </c>
      <c r="G31" s="35"/>
      <c r="H31" s="79">
        <v>35.68</v>
      </c>
      <c r="I31" s="54">
        <f>ROUND(H31*1.2423,2)</f>
        <v>44.33</v>
      </c>
      <c r="J31" s="17">
        <f>ROUND(I31*E31,2)</f>
        <v>159.59</v>
      </c>
    </row>
    <row r="32" spans="1:10" ht="15" customHeight="1">
      <c r="A32" s="87" t="s">
        <v>100</v>
      </c>
      <c r="B32" s="87"/>
      <c r="C32" s="32" t="s">
        <v>70</v>
      </c>
      <c r="D32" s="37" t="s">
        <v>71</v>
      </c>
      <c r="E32" s="40">
        <v>7</v>
      </c>
      <c r="F32" s="2" t="s">
        <v>9</v>
      </c>
      <c r="G32" s="35"/>
      <c r="H32" s="79">
        <v>327.93</v>
      </c>
      <c r="I32" s="54">
        <f>ROUND(H32*1.2423,2)</f>
        <v>407.39</v>
      </c>
      <c r="J32" s="17">
        <f>ROUND(I32*E32,2)</f>
        <v>2851.73</v>
      </c>
    </row>
    <row r="33" spans="1:10" ht="15" customHeight="1">
      <c r="A33" s="87" t="s">
        <v>89</v>
      </c>
      <c r="B33" s="87"/>
      <c r="C33" s="32" t="s">
        <v>87</v>
      </c>
      <c r="D33" s="37" t="s">
        <v>88</v>
      </c>
      <c r="E33" s="40">
        <v>337.5</v>
      </c>
      <c r="F33" s="69" t="s">
        <v>66</v>
      </c>
      <c r="G33" s="35"/>
      <c r="H33" s="79">
        <v>1.24</v>
      </c>
      <c r="I33" s="54">
        <f>ROUND(H33*1.2423,2)</f>
        <v>1.54</v>
      </c>
      <c r="J33" s="17">
        <f>ROUND(I33*E33,2)</f>
        <v>519.75</v>
      </c>
    </row>
    <row r="34" spans="1:10" s="38" customFormat="1" ht="15" customHeight="1">
      <c r="A34" s="89"/>
      <c r="B34" s="89"/>
      <c r="C34" s="32"/>
      <c r="D34" s="20" t="s">
        <v>10</v>
      </c>
      <c r="E34" s="40"/>
      <c r="F34" s="2"/>
      <c r="G34" s="35"/>
      <c r="H34" s="31"/>
      <c r="I34" s="54"/>
      <c r="J34" s="21">
        <f>SUM(J16:J33)</f>
        <v>12148.490000000002</v>
      </c>
    </row>
    <row r="35" spans="1:10" s="38" customFormat="1" ht="15" customHeight="1">
      <c r="A35" s="89"/>
      <c r="B35" s="89"/>
      <c r="C35" s="32"/>
      <c r="D35" s="20"/>
      <c r="E35" s="40"/>
      <c r="F35" s="2"/>
      <c r="G35" s="35"/>
      <c r="H35" s="31"/>
      <c r="I35" s="54"/>
      <c r="J35" s="17"/>
    </row>
    <row r="36" spans="1:10" ht="15" customHeight="1">
      <c r="A36" s="89"/>
      <c r="B36" s="89"/>
      <c r="C36" s="34" t="s">
        <v>16</v>
      </c>
      <c r="D36" s="50" t="s">
        <v>47</v>
      </c>
      <c r="E36" s="40"/>
      <c r="F36" s="2"/>
      <c r="G36" s="35"/>
      <c r="H36" s="31"/>
      <c r="I36" s="54"/>
      <c r="J36" s="17"/>
    </row>
    <row r="37" spans="1:10" ht="15" customHeight="1">
      <c r="A37" s="87">
        <v>94884</v>
      </c>
      <c r="B37" s="87"/>
      <c r="C37" s="32" t="s">
        <v>23</v>
      </c>
      <c r="D37" s="33" t="s">
        <v>43</v>
      </c>
      <c r="E37" s="40">
        <v>12</v>
      </c>
      <c r="F37" s="2" t="s">
        <v>8</v>
      </c>
      <c r="G37" s="35">
        <v>2.77</v>
      </c>
      <c r="H37" s="79">
        <v>39.64</v>
      </c>
      <c r="I37" s="54">
        <f>ROUND(H37*1.2423,2)</f>
        <v>49.24</v>
      </c>
      <c r="J37" s="17">
        <f>ROUND(I37*E37,2)</f>
        <v>590.88</v>
      </c>
    </row>
    <row r="38" spans="1:10" ht="15" customHeight="1">
      <c r="A38" s="87">
        <v>5651</v>
      </c>
      <c r="B38" s="87"/>
      <c r="C38" s="32" t="s">
        <v>24</v>
      </c>
      <c r="D38" s="33" t="s">
        <v>72</v>
      </c>
      <c r="E38" s="40">
        <v>6.6</v>
      </c>
      <c r="F38" s="12" t="s">
        <v>7</v>
      </c>
      <c r="G38" s="35">
        <v>3.28</v>
      </c>
      <c r="H38" s="79">
        <v>35.68</v>
      </c>
      <c r="I38" s="54">
        <f>ROUND(H38*1.2423,2)</f>
        <v>44.33</v>
      </c>
      <c r="J38" s="17">
        <f>ROUND(I38*E38,2)</f>
        <v>292.58</v>
      </c>
    </row>
    <row r="39" spans="1:10" ht="15" customHeight="1">
      <c r="A39" s="87" t="s">
        <v>100</v>
      </c>
      <c r="B39" s="87"/>
      <c r="C39" s="32" t="s">
        <v>44</v>
      </c>
      <c r="D39" s="37" t="s">
        <v>74</v>
      </c>
      <c r="E39" s="40">
        <v>4</v>
      </c>
      <c r="F39" s="2" t="s">
        <v>9</v>
      </c>
      <c r="G39" s="35">
        <v>5.13</v>
      </c>
      <c r="H39" s="79">
        <v>327.93</v>
      </c>
      <c r="I39" s="54">
        <f>ROUND(H39*1.2423,2)</f>
        <v>407.39</v>
      </c>
      <c r="J39" s="17">
        <f>ROUND(I39*E39,2)</f>
        <v>1629.56</v>
      </c>
    </row>
    <row r="40" spans="1:10" ht="15" customHeight="1">
      <c r="A40" s="87" t="s">
        <v>89</v>
      </c>
      <c r="B40" s="87"/>
      <c r="C40" s="32" t="s">
        <v>90</v>
      </c>
      <c r="D40" s="37" t="s">
        <v>88</v>
      </c>
      <c r="E40" s="40">
        <v>50</v>
      </c>
      <c r="F40" s="69" t="s">
        <v>66</v>
      </c>
      <c r="G40" s="35"/>
      <c r="H40" s="79">
        <v>1.24</v>
      </c>
      <c r="I40" s="54">
        <f>ROUND(H40*1.2423,2)</f>
        <v>1.54</v>
      </c>
      <c r="J40" s="17">
        <f>ROUND(I40*E40,2)</f>
        <v>77</v>
      </c>
    </row>
    <row r="41" spans="1:10" ht="15" customHeight="1">
      <c r="A41" s="84"/>
      <c r="B41" s="85"/>
      <c r="C41" s="32"/>
      <c r="D41" s="20" t="s">
        <v>10</v>
      </c>
      <c r="E41" s="40"/>
      <c r="F41" s="2"/>
      <c r="G41" s="35"/>
      <c r="H41" s="31"/>
      <c r="I41" s="54"/>
      <c r="J41" s="21">
        <f>SUM(J37:J40)</f>
        <v>2590.02</v>
      </c>
    </row>
    <row r="42" spans="1:10" ht="15" customHeight="1">
      <c r="A42" s="84"/>
      <c r="B42" s="85"/>
      <c r="C42" s="32"/>
      <c r="D42" s="20"/>
      <c r="E42" s="40"/>
      <c r="F42" s="2"/>
      <c r="G42" s="35"/>
      <c r="H42" s="31"/>
      <c r="I42" s="54"/>
      <c r="J42" s="17"/>
    </row>
    <row r="43" spans="1:10" ht="15" customHeight="1">
      <c r="A43" s="84"/>
      <c r="B43" s="85"/>
      <c r="C43" s="34" t="s">
        <v>21</v>
      </c>
      <c r="D43" s="50" t="s">
        <v>51</v>
      </c>
      <c r="E43" s="40"/>
      <c r="F43" s="2"/>
      <c r="G43" s="35"/>
      <c r="H43" s="31"/>
      <c r="I43" s="54"/>
      <c r="J43" s="17"/>
    </row>
    <row r="44" spans="1:10" ht="15" customHeight="1">
      <c r="A44" s="87">
        <v>6454</v>
      </c>
      <c r="B44" s="87"/>
      <c r="C44" s="32" t="s">
        <v>25</v>
      </c>
      <c r="D44" s="37" t="s">
        <v>48</v>
      </c>
      <c r="E44" s="40">
        <v>13</v>
      </c>
      <c r="F44" s="2" t="s">
        <v>9</v>
      </c>
      <c r="G44" s="35"/>
      <c r="H44" s="79">
        <v>138.64</v>
      </c>
      <c r="I44" s="54">
        <f aca="true" t="shared" si="2" ref="I44:I49">ROUND(H44*1.2423,2)</f>
        <v>172.23</v>
      </c>
      <c r="J44" s="17">
        <f aca="true" t="shared" si="3" ref="J44:J49">ROUND(I44*E44,2)</f>
        <v>2238.99</v>
      </c>
    </row>
    <row r="45" spans="1:10" ht="15" customHeight="1">
      <c r="A45" s="87" t="s">
        <v>100</v>
      </c>
      <c r="B45" s="87"/>
      <c r="C45" s="32" t="s">
        <v>26</v>
      </c>
      <c r="D45" s="37" t="s">
        <v>49</v>
      </c>
      <c r="E45" s="40">
        <v>4.5</v>
      </c>
      <c r="F45" s="2" t="s">
        <v>9</v>
      </c>
      <c r="G45" s="35">
        <v>3.09</v>
      </c>
      <c r="H45" s="79">
        <v>327.93</v>
      </c>
      <c r="I45" s="54">
        <f t="shared" si="2"/>
        <v>407.39</v>
      </c>
      <c r="J45" s="17">
        <f t="shared" si="3"/>
        <v>1833.26</v>
      </c>
    </row>
    <row r="46" spans="1:10" ht="15" customHeight="1">
      <c r="A46" s="86" t="s">
        <v>99</v>
      </c>
      <c r="B46" s="86"/>
      <c r="C46" s="61" t="s">
        <v>45</v>
      </c>
      <c r="D46" s="62" t="s">
        <v>76</v>
      </c>
      <c r="E46" s="63">
        <v>78</v>
      </c>
      <c r="F46" s="64" t="s">
        <v>7</v>
      </c>
      <c r="G46" s="65"/>
      <c r="H46" s="81">
        <v>57.95</v>
      </c>
      <c r="I46" s="66">
        <f t="shared" si="2"/>
        <v>71.99</v>
      </c>
      <c r="J46" s="67">
        <f t="shared" si="3"/>
        <v>5615.22</v>
      </c>
    </row>
    <row r="47" spans="1:10" ht="15" customHeight="1">
      <c r="A47" s="86">
        <v>92778</v>
      </c>
      <c r="B47" s="86"/>
      <c r="C47" s="61" t="s">
        <v>46</v>
      </c>
      <c r="D47" s="62" t="s">
        <v>85</v>
      </c>
      <c r="E47" s="63">
        <v>712.4</v>
      </c>
      <c r="F47" s="64" t="s">
        <v>86</v>
      </c>
      <c r="G47" s="65"/>
      <c r="H47" s="81">
        <v>8.23</v>
      </c>
      <c r="I47" s="66">
        <f t="shared" si="2"/>
        <v>10.22</v>
      </c>
      <c r="J47" s="67">
        <f t="shared" si="3"/>
        <v>7280.73</v>
      </c>
    </row>
    <row r="48" spans="1:10" ht="15" customHeight="1">
      <c r="A48" s="86">
        <v>73361</v>
      </c>
      <c r="B48" s="86"/>
      <c r="C48" s="61" t="s">
        <v>84</v>
      </c>
      <c r="D48" s="33" t="s">
        <v>50</v>
      </c>
      <c r="E48" s="40">
        <v>23.4</v>
      </c>
      <c r="F48" s="2" t="s">
        <v>9</v>
      </c>
      <c r="G48" s="35"/>
      <c r="H48" s="79">
        <v>311.72</v>
      </c>
      <c r="I48" s="66">
        <f t="shared" si="2"/>
        <v>387.25</v>
      </c>
      <c r="J48" s="67">
        <f t="shared" si="3"/>
        <v>9061.65</v>
      </c>
    </row>
    <row r="49" spans="1:10" ht="15" customHeight="1">
      <c r="A49" s="87" t="s">
        <v>89</v>
      </c>
      <c r="B49" s="87"/>
      <c r="C49" s="61" t="s">
        <v>91</v>
      </c>
      <c r="D49" s="37" t="s">
        <v>88</v>
      </c>
      <c r="E49" s="40">
        <v>511.25</v>
      </c>
      <c r="F49" s="69" t="s">
        <v>66</v>
      </c>
      <c r="G49" s="35"/>
      <c r="H49" s="79">
        <v>1.24</v>
      </c>
      <c r="I49" s="54">
        <f t="shared" si="2"/>
        <v>1.54</v>
      </c>
      <c r="J49" s="17">
        <f t="shared" si="3"/>
        <v>787.33</v>
      </c>
    </row>
    <row r="50" spans="1:10" ht="15" customHeight="1">
      <c r="A50" s="84"/>
      <c r="B50" s="85"/>
      <c r="C50" s="32"/>
      <c r="D50" s="20" t="s">
        <v>10</v>
      </c>
      <c r="E50" s="40"/>
      <c r="F50" s="2"/>
      <c r="G50" s="35"/>
      <c r="H50" s="31"/>
      <c r="I50" s="54"/>
      <c r="J50" s="21">
        <f>SUM(J44:J49)</f>
        <v>26817.18</v>
      </c>
    </row>
    <row r="51" spans="1:10" ht="15" customHeight="1">
      <c r="A51" s="84"/>
      <c r="B51" s="85"/>
      <c r="C51" s="32"/>
      <c r="D51" s="20"/>
      <c r="E51" s="40"/>
      <c r="F51" s="2"/>
      <c r="G51" s="35"/>
      <c r="H51" s="31"/>
      <c r="I51" s="54"/>
      <c r="J51" s="17"/>
    </row>
    <row r="52" spans="1:10" ht="15" customHeight="1">
      <c r="A52" s="84"/>
      <c r="B52" s="85"/>
      <c r="C52" s="34" t="s">
        <v>27</v>
      </c>
      <c r="D52" s="50" t="s">
        <v>55</v>
      </c>
      <c r="E52" s="40"/>
      <c r="F52" s="2"/>
      <c r="G52" s="35"/>
      <c r="H52" s="31"/>
      <c r="I52" s="54"/>
      <c r="J52" s="17"/>
    </row>
    <row r="53" spans="1:10" ht="15" customHeight="1">
      <c r="A53" s="87">
        <v>73631</v>
      </c>
      <c r="B53" s="87"/>
      <c r="C53" s="36" t="s">
        <v>28</v>
      </c>
      <c r="D53" s="47" t="s">
        <v>77</v>
      </c>
      <c r="E53" s="40">
        <v>9</v>
      </c>
      <c r="F53" s="12" t="s">
        <v>7</v>
      </c>
      <c r="G53" s="35"/>
      <c r="H53" s="79">
        <v>310.24</v>
      </c>
      <c r="I53" s="66">
        <f>ROUND(H53*1.2423,2)</f>
        <v>385.41</v>
      </c>
      <c r="J53" s="67">
        <f>ROUND(I53*E53,2)</f>
        <v>3468.69</v>
      </c>
    </row>
    <row r="54" spans="1:10" ht="15" customHeight="1">
      <c r="A54" s="84"/>
      <c r="B54" s="85"/>
      <c r="C54" s="34"/>
      <c r="D54" s="20" t="s">
        <v>10</v>
      </c>
      <c r="E54" s="40"/>
      <c r="F54" s="2"/>
      <c r="G54" s="35"/>
      <c r="H54" s="31"/>
      <c r="I54" s="54"/>
      <c r="J54" s="21">
        <f>SUM(J53)</f>
        <v>3468.69</v>
      </c>
    </row>
    <row r="55" spans="1:10" ht="15" customHeight="1">
      <c r="A55" s="84"/>
      <c r="B55" s="85"/>
      <c r="C55" s="34"/>
      <c r="D55" s="51"/>
      <c r="E55" s="40"/>
      <c r="F55" s="2"/>
      <c r="G55" s="35"/>
      <c r="H55" s="31"/>
      <c r="I55" s="54"/>
      <c r="J55" s="17"/>
    </row>
    <row r="56" spans="1:10" ht="15" customHeight="1">
      <c r="A56" s="84"/>
      <c r="B56" s="85"/>
      <c r="C56" s="32"/>
      <c r="D56" s="68" t="s">
        <v>78</v>
      </c>
      <c r="E56" s="40"/>
      <c r="F56" s="2"/>
      <c r="G56" s="35"/>
      <c r="H56" s="18"/>
      <c r="I56" s="18"/>
      <c r="J56" s="21">
        <f>J13+J34+J41+J50+J54</f>
        <v>47337.54000000001</v>
      </c>
    </row>
    <row r="57" spans="1:10" s="22" customFormat="1" ht="15" customHeight="1">
      <c r="A57" s="82" t="s">
        <v>101</v>
      </c>
      <c r="C57" s="39"/>
      <c r="E57" s="24"/>
      <c r="F57" s="4"/>
      <c r="G57" s="46"/>
      <c r="H57" s="44"/>
      <c r="I57" s="44"/>
      <c r="J57" s="45"/>
    </row>
    <row r="58" spans="1:10" ht="15" customHeight="1">
      <c r="A58" s="83" t="s">
        <v>102</v>
      </c>
      <c r="B58" s="83"/>
      <c r="C58" s="83"/>
      <c r="D58" s="83"/>
      <c r="E58" s="83"/>
      <c r="F58" s="83"/>
      <c r="G58" s="83"/>
      <c r="H58" s="83"/>
      <c r="I58" s="83"/>
      <c r="J58" s="83"/>
    </row>
    <row r="59" ht="15" customHeight="1">
      <c r="D59" s="5"/>
    </row>
    <row r="61" spans="1:10" ht="15" customHeight="1">
      <c r="A61" s="9"/>
      <c r="B61" s="9"/>
      <c r="C61" s="9"/>
      <c r="E61" s="5"/>
      <c r="F61" s="9"/>
      <c r="G61" s="9"/>
      <c r="H61" s="9"/>
      <c r="I61" s="9"/>
      <c r="J61" s="9"/>
    </row>
    <row r="62" spans="1:10" ht="15" customHeight="1">
      <c r="A62" s="9"/>
      <c r="B62" s="9"/>
      <c r="C62" s="9"/>
      <c r="E62" s="5"/>
      <c r="F62" s="9"/>
      <c r="G62" s="9"/>
      <c r="H62" s="9"/>
      <c r="I62" s="9"/>
      <c r="J62" s="9"/>
    </row>
    <row r="63" spans="1:10" ht="15" customHeight="1">
      <c r="A63" s="9"/>
      <c r="B63" s="9"/>
      <c r="C63" s="9"/>
      <c r="E63" s="5"/>
      <c r="F63" s="9"/>
      <c r="G63" s="9"/>
      <c r="H63" s="9"/>
      <c r="I63" s="9"/>
      <c r="J63" s="9"/>
    </row>
    <row r="64" spans="1:10" ht="15" customHeight="1">
      <c r="A64" s="9"/>
      <c r="B64" s="9"/>
      <c r="C64" s="9"/>
      <c r="E64" s="5"/>
      <c r="F64" s="9"/>
      <c r="G64" s="9"/>
      <c r="H64" s="9"/>
      <c r="I64" s="9"/>
      <c r="J64" s="9"/>
    </row>
    <row r="65" spans="1:10" ht="15" customHeight="1">
      <c r="A65" s="9"/>
      <c r="B65" s="9"/>
      <c r="C65" s="9"/>
      <c r="E65" s="5"/>
      <c r="F65" s="9"/>
      <c r="G65" s="9"/>
      <c r="H65" s="9"/>
      <c r="I65" s="9"/>
      <c r="J65" s="9"/>
    </row>
    <row r="66" spans="1:10" ht="15" customHeight="1">
      <c r="A66" s="9"/>
      <c r="B66" s="9"/>
      <c r="C66" s="9"/>
      <c r="E66" s="5"/>
      <c r="F66" s="9"/>
      <c r="G66" s="9"/>
      <c r="H66" s="9"/>
      <c r="I66" s="9"/>
      <c r="J66" s="9"/>
    </row>
    <row r="67" spans="1:10" ht="15" customHeight="1">
      <c r="A67" s="9"/>
      <c r="B67" s="9"/>
      <c r="C67" s="9"/>
      <c r="E67" s="5"/>
      <c r="F67" s="9"/>
      <c r="G67" s="9"/>
      <c r="H67" s="9"/>
      <c r="I67" s="9"/>
      <c r="J67" s="9"/>
    </row>
    <row r="68" spans="1:10" ht="15" customHeight="1">
      <c r="A68" s="9"/>
      <c r="B68" s="9"/>
      <c r="C68" s="9"/>
      <c r="E68" s="5"/>
      <c r="F68" s="9"/>
      <c r="G68" s="9"/>
      <c r="H68" s="9"/>
      <c r="I68" s="9"/>
      <c r="J68" s="9"/>
    </row>
    <row r="69" spans="1:10" ht="15" customHeight="1">
      <c r="A69" s="9"/>
      <c r="B69" s="9"/>
      <c r="C69" s="9"/>
      <c r="E69" s="5"/>
      <c r="F69" s="9"/>
      <c r="G69" s="9"/>
      <c r="H69" s="9"/>
      <c r="I69" s="9"/>
      <c r="J69" s="9"/>
    </row>
    <row r="70" spans="1:10" ht="15" customHeight="1">
      <c r="A70" s="9"/>
      <c r="B70" s="9"/>
      <c r="C70" s="9"/>
      <c r="E70" s="5"/>
      <c r="F70" s="9"/>
      <c r="G70" s="9"/>
      <c r="H70" s="9"/>
      <c r="I70" s="9"/>
      <c r="J70" s="9"/>
    </row>
    <row r="71" spans="1:10" ht="15" customHeight="1">
      <c r="A71" s="9"/>
      <c r="B71" s="9"/>
      <c r="C71" s="9"/>
      <c r="E71" s="5"/>
      <c r="F71" s="9"/>
      <c r="G71" s="9"/>
      <c r="H71" s="9"/>
      <c r="I71" s="9"/>
      <c r="J71" s="9"/>
    </row>
    <row r="72" spans="1:10" ht="15" customHeight="1">
      <c r="A72" s="9"/>
      <c r="B72" s="9"/>
      <c r="C72" s="9"/>
      <c r="E72" s="5"/>
      <c r="F72" s="9"/>
      <c r="G72" s="9"/>
      <c r="H72" s="9"/>
      <c r="I72" s="9"/>
      <c r="J72" s="9"/>
    </row>
    <row r="73" spans="1:10" ht="15" customHeight="1">
      <c r="A73" s="9"/>
      <c r="B73" s="9"/>
      <c r="C73" s="9"/>
      <c r="E73" s="5"/>
      <c r="F73" s="9"/>
      <c r="G73" s="9"/>
      <c r="H73" s="9"/>
      <c r="I73" s="9"/>
      <c r="J73" s="9"/>
    </row>
    <row r="74" spans="1:10" ht="15" customHeight="1">
      <c r="A74" s="9"/>
      <c r="B74" s="9"/>
      <c r="C74" s="9"/>
      <c r="E74" s="5"/>
      <c r="F74" s="9"/>
      <c r="G74" s="9"/>
      <c r="H74" s="9"/>
      <c r="I74" s="9"/>
      <c r="J74" s="9"/>
    </row>
    <row r="75" spans="1:10" ht="15" customHeight="1">
      <c r="A75" s="9"/>
      <c r="B75" s="9"/>
      <c r="C75" s="9"/>
      <c r="E75" s="5"/>
      <c r="F75" s="9"/>
      <c r="G75" s="9"/>
      <c r="H75" s="9"/>
      <c r="I75" s="9"/>
      <c r="J75" s="9"/>
    </row>
    <row r="76" spans="1:10" ht="15" customHeight="1">
      <c r="A76" s="9"/>
      <c r="B76" s="9"/>
      <c r="C76" s="9"/>
      <c r="E76" s="5"/>
      <c r="F76" s="9"/>
      <c r="G76" s="9"/>
      <c r="H76" s="9"/>
      <c r="I76" s="9"/>
      <c r="J76" s="9"/>
    </row>
    <row r="77" spans="1:10" ht="15" customHeight="1">
      <c r="A77" s="9"/>
      <c r="B77" s="9"/>
      <c r="C77" s="9"/>
      <c r="E77" s="5"/>
      <c r="F77" s="9"/>
      <c r="G77" s="9"/>
      <c r="H77" s="9"/>
      <c r="I77" s="9"/>
      <c r="J77" s="9"/>
    </row>
    <row r="78" spans="1:10" ht="15" customHeight="1">
      <c r="A78" s="9"/>
      <c r="B78" s="9"/>
      <c r="C78" s="9"/>
      <c r="E78" s="5"/>
      <c r="F78" s="9"/>
      <c r="G78" s="9"/>
      <c r="H78" s="9"/>
      <c r="I78" s="9"/>
      <c r="J78" s="9"/>
    </row>
    <row r="79" spans="1:10" ht="15" customHeight="1">
      <c r="A79" s="9"/>
      <c r="B79" s="9"/>
      <c r="C79" s="9"/>
      <c r="E79" s="5"/>
      <c r="F79" s="9"/>
      <c r="G79" s="9"/>
      <c r="H79" s="9"/>
      <c r="I79" s="9"/>
      <c r="J79" s="9"/>
    </row>
    <row r="80" spans="1:10" ht="15" customHeight="1">
      <c r="A80" s="9"/>
      <c r="B80" s="9"/>
      <c r="C80" s="9"/>
      <c r="E80" s="5"/>
      <c r="F80" s="9"/>
      <c r="G80" s="9"/>
      <c r="H80" s="9"/>
      <c r="I80" s="9"/>
      <c r="J80" s="9"/>
    </row>
    <row r="81" spans="1:10" ht="15" customHeight="1">
      <c r="A81" s="9"/>
      <c r="B81" s="9"/>
      <c r="C81" s="9"/>
      <c r="E81" s="5"/>
      <c r="F81" s="9"/>
      <c r="G81" s="9"/>
      <c r="H81" s="9"/>
      <c r="I81" s="9"/>
      <c r="J81" s="9"/>
    </row>
    <row r="82" spans="1:10" ht="15" customHeight="1">
      <c r="A82" s="9"/>
      <c r="B82" s="9"/>
      <c r="C82" s="9"/>
      <c r="E82" s="5"/>
      <c r="F82" s="9"/>
      <c r="G82" s="9"/>
      <c r="H82" s="9"/>
      <c r="I82" s="9"/>
      <c r="J82" s="9"/>
    </row>
    <row r="83" spans="1:10" ht="15" customHeight="1">
      <c r="A83" s="9"/>
      <c r="B83" s="9"/>
      <c r="C83" s="9"/>
      <c r="E83" s="5"/>
      <c r="F83" s="9"/>
      <c r="G83" s="9"/>
      <c r="H83" s="9"/>
      <c r="I83" s="9"/>
      <c r="J83" s="9"/>
    </row>
    <row r="84" spans="1:10" ht="15" customHeight="1">
      <c r="A84" s="9"/>
      <c r="B84" s="9"/>
      <c r="C84" s="9"/>
      <c r="E84" s="5"/>
      <c r="F84" s="9"/>
      <c r="G84" s="9"/>
      <c r="H84" s="9"/>
      <c r="I84" s="9"/>
      <c r="J84" s="9"/>
    </row>
    <row r="85" spans="1:10" ht="15" customHeight="1">
      <c r="A85" s="9"/>
      <c r="B85" s="9"/>
      <c r="C85" s="9"/>
      <c r="E85" s="5"/>
      <c r="F85" s="9"/>
      <c r="G85" s="9"/>
      <c r="H85" s="9"/>
      <c r="I85" s="9"/>
      <c r="J85" s="9"/>
    </row>
    <row r="86" spans="1:10" ht="15" customHeight="1">
      <c r="A86" s="9"/>
      <c r="B86" s="9"/>
      <c r="C86" s="9"/>
      <c r="E86" s="5"/>
      <c r="F86" s="9"/>
      <c r="G86" s="9"/>
      <c r="H86" s="9"/>
      <c r="I86" s="9"/>
      <c r="J86" s="9"/>
    </row>
    <row r="87" spans="1:10" ht="15" customHeight="1">
      <c r="A87" s="9"/>
      <c r="B87" s="9"/>
      <c r="C87" s="9"/>
      <c r="E87" s="5"/>
      <c r="F87" s="9"/>
      <c r="G87" s="9"/>
      <c r="H87" s="9"/>
      <c r="I87" s="9"/>
      <c r="J87" s="9"/>
    </row>
    <row r="88" spans="1:10" ht="15" customHeight="1">
      <c r="A88" s="30"/>
      <c r="B88" s="9"/>
      <c r="C88" s="9"/>
      <c r="E88" s="5"/>
      <c r="F88" s="9"/>
      <c r="G88" s="9"/>
      <c r="H88" s="9"/>
      <c r="I88" s="9"/>
      <c r="J88" s="9"/>
    </row>
    <row r="89" spans="1:10" ht="15" customHeight="1">
      <c r="A89" s="9"/>
      <c r="B89" s="9"/>
      <c r="C89" s="9"/>
      <c r="E89" s="5"/>
      <c r="F89" s="9"/>
      <c r="G89" s="9"/>
      <c r="H89" s="9"/>
      <c r="I89" s="9"/>
      <c r="J89" s="9"/>
    </row>
    <row r="90" spans="1:10" ht="15" customHeight="1">
      <c r="A90" s="9"/>
      <c r="B90" s="9"/>
      <c r="C90" s="9"/>
      <c r="E90" s="5"/>
      <c r="F90" s="9"/>
      <c r="G90" s="9"/>
      <c r="H90" s="9"/>
      <c r="I90" s="9"/>
      <c r="J90" s="9"/>
    </row>
    <row r="91" spans="1:10" ht="15" customHeight="1">
      <c r="A91" s="9"/>
      <c r="B91" s="9"/>
      <c r="C91" s="9"/>
      <c r="E91" s="5"/>
      <c r="F91" s="9"/>
      <c r="G91" s="9"/>
      <c r="H91" s="9"/>
      <c r="I91" s="9"/>
      <c r="J91" s="9"/>
    </row>
    <row r="92" spans="1:10" ht="15" customHeight="1">
      <c r="A92" s="9"/>
      <c r="B92" s="9"/>
      <c r="C92" s="9"/>
      <c r="E92" s="5"/>
      <c r="F92" s="9"/>
      <c r="G92" s="9"/>
      <c r="H92" s="9"/>
      <c r="I92" s="9"/>
      <c r="J92" s="9"/>
    </row>
    <row r="93" spans="1:10" ht="15" customHeight="1">
      <c r="A93" s="9"/>
      <c r="B93" s="9"/>
      <c r="C93" s="9"/>
      <c r="E93" s="5"/>
      <c r="F93" s="9"/>
      <c r="G93" s="9"/>
      <c r="H93" s="9"/>
      <c r="I93" s="9"/>
      <c r="J93" s="9"/>
    </row>
    <row r="94" spans="1:10" ht="15" customHeight="1">
      <c r="A94" s="9"/>
      <c r="B94" s="9"/>
      <c r="C94" s="9"/>
      <c r="E94" s="5"/>
      <c r="F94" s="9"/>
      <c r="G94" s="9"/>
      <c r="H94" s="9"/>
      <c r="I94" s="9"/>
      <c r="J94" s="9"/>
    </row>
    <row r="95" spans="1:10" ht="15" customHeight="1">
      <c r="A95" s="9"/>
      <c r="B95" s="9"/>
      <c r="C95" s="9"/>
      <c r="E95" s="5"/>
      <c r="F95" s="9"/>
      <c r="G95" s="9"/>
      <c r="H95" s="9"/>
      <c r="I95" s="9"/>
      <c r="J95" s="9"/>
    </row>
    <row r="96" spans="1:10" ht="15" customHeight="1">
      <c r="A96" s="39"/>
      <c r="B96" s="39"/>
      <c r="C96" s="39"/>
      <c r="D96" s="22"/>
      <c r="E96" s="24"/>
      <c r="F96" s="24"/>
      <c r="G96" s="25"/>
      <c r="H96" s="25"/>
      <c r="I96" s="25"/>
      <c r="J96" s="23"/>
    </row>
    <row r="141" ht="15" customHeight="1">
      <c r="K141" s="22"/>
    </row>
    <row r="142" ht="15" customHeight="1">
      <c r="K142" s="22"/>
    </row>
    <row r="182" spans="1:11" s="22" customFormat="1" ht="15" customHeight="1">
      <c r="A182" s="5"/>
      <c r="B182" s="5"/>
      <c r="C182" s="5"/>
      <c r="D182" s="9"/>
      <c r="E182" s="7"/>
      <c r="F182" s="7"/>
      <c r="G182" s="8"/>
      <c r="H182" s="8"/>
      <c r="I182" s="8"/>
      <c r="J182" s="6"/>
      <c r="K182" s="9"/>
    </row>
    <row r="183" spans="1:11" s="22" customFormat="1" ht="15" customHeight="1">
      <c r="A183" s="5"/>
      <c r="B183" s="5"/>
      <c r="C183" s="5"/>
      <c r="D183" s="9"/>
      <c r="E183" s="7"/>
      <c r="F183" s="7"/>
      <c r="G183" s="8"/>
      <c r="H183" s="8"/>
      <c r="I183" s="8"/>
      <c r="J183" s="6"/>
      <c r="K183" s="9"/>
    </row>
    <row r="223" spans="12:13" ht="15" customHeight="1">
      <c r="L223" s="30"/>
      <c r="M223" s="30"/>
    </row>
  </sheetData>
  <sheetProtection/>
  <mergeCells count="55">
    <mergeCell ref="A40:B40"/>
    <mergeCell ref="A49:B49"/>
    <mergeCell ref="A17:B17"/>
    <mergeCell ref="A45:B45"/>
    <mergeCell ref="A36:B36"/>
    <mergeCell ref="A37:B37"/>
    <mergeCell ref="A47:B47"/>
    <mergeCell ref="A25:B25"/>
    <mergeCell ref="A27:B27"/>
    <mergeCell ref="A46:B46"/>
    <mergeCell ref="A29:B29"/>
    <mergeCell ref="A30:B30"/>
    <mergeCell ref="A32:B32"/>
    <mergeCell ref="A31:B31"/>
    <mergeCell ref="A34:B34"/>
    <mergeCell ref="A39:B39"/>
    <mergeCell ref="A44:B44"/>
    <mergeCell ref="A33:B33"/>
    <mergeCell ref="E6:J6"/>
    <mergeCell ref="A19:B19"/>
    <mergeCell ref="A28:B28"/>
    <mergeCell ref="A13:B13"/>
    <mergeCell ref="A14:B14"/>
    <mergeCell ref="A15:B15"/>
    <mergeCell ref="A16:B16"/>
    <mergeCell ref="A20:B20"/>
    <mergeCell ref="A18:B18"/>
    <mergeCell ref="A26:B26"/>
    <mergeCell ref="A9:B9"/>
    <mergeCell ref="A10:B10"/>
    <mergeCell ref="A11:B11"/>
    <mergeCell ref="A12:B12"/>
    <mergeCell ref="B2:B3"/>
    <mergeCell ref="C3:D3"/>
    <mergeCell ref="C4:D4"/>
    <mergeCell ref="A6:D6"/>
    <mergeCell ref="A7:B8"/>
    <mergeCell ref="A41:B41"/>
    <mergeCell ref="A42:B42"/>
    <mergeCell ref="A43:B43"/>
    <mergeCell ref="A35:B35"/>
    <mergeCell ref="A38:B38"/>
    <mergeCell ref="A21:B21"/>
    <mergeCell ref="A22:B22"/>
    <mergeCell ref="A23:B23"/>
    <mergeCell ref="A24:B24"/>
    <mergeCell ref="A58:J58"/>
    <mergeCell ref="A54:B54"/>
    <mergeCell ref="A55:B55"/>
    <mergeCell ref="A56:B56"/>
    <mergeCell ref="A48:B48"/>
    <mergeCell ref="A53:B53"/>
    <mergeCell ref="A50:B50"/>
    <mergeCell ref="A51:B51"/>
    <mergeCell ref="A52:B52"/>
  </mergeCells>
  <conditionalFormatting sqref="A7 G16 D16 A9:B9 A12:B16">
    <cfRule type="expression" priority="1" dxfId="1" stopIfTrue="1">
      <formula>$O7=1</formula>
    </cfRule>
  </conditionalFormatting>
  <printOptions/>
  <pageMargins left="0.9055118110236221" right="0.31496062992125984" top="0" bottom="0" header="0.11811023622047245" footer="0.11811023622047245"/>
  <pageSetup horizontalDpi="300" verticalDpi="300" orientation="landscape" paperSize="9" scale="65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</dc:creator>
  <cp:keywords/>
  <dc:description/>
  <cp:lastModifiedBy>Kelly.Rezende</cp:lastModifiedBy>
  <cp:lastPrinted>2017-07-26T17:21:01Z</cp:lastPrinted>
  <dcterms:created xsi:type="dcterms:W3CDTF">2009-03-23T12:13:24Z</dcterms:created>
  <dcterms:modified xsi:type="dcterms:W3CDTF">2017-08-17T17:22:52Z</dcterms:modified>
  <cp:category/>
  <cp:version/>
  <cp:contentType/>
  <cp:contentStatus/>
</cp:coreProperties>
</file>